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OFFER" sheetId="1" r:id="rId1"/>
  </sheets>
  <definedNames>
    <definedName name="_xlnm._FilterDatabase" localSheetId="0" hidden="1">OFFER!$B$2:$AI$6</definedName>
    <definedName name="ArcaEvolution_QueryTable" localSheetId="0">OFFER!$B$2:$AI$6</definedName>
    <definedName name="ArcaEvolution_QueryTable_1" localSheetId="0">OFFER!#REF!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1" l="1"/>
  <c r="AF6" i="1"/>
  <c r="AF4" i="1"/>
  <c r="AH4" i="1" l="1"/>
  <c r="AF1" i="1"/>
  <c r="AH6" i="1"/>
  <c r="AH5" i="1"/>
  <c r="AH1" i="1" l="1"/>
  <c r="AG1" i="1" s="1"/>
</calcChain>
</file>

<file path=xl/connections.xml><?xml version="1.0" encoding="utf-8"?>
<connections xmlns="http://schemas.openxmlformats.org/spreadsheetml/2006/main">
  <connection id="1" name="Connessione" type="1" refreshedVersion="8" background="1" saveData="1">
    <dbPr connection="DRIVER=SQL Server;SERVER=192.168.1.10;UID=monica.scognamiglio;Trusted_Connection=Yes;APP=Microsoft Office from Arca;WSID=MONICA;DATABASE=ADB_LIUJOUOMO" command="Exec SP_ExecuteSql N'Set Transaction Isolation Level Read Uncommitted; _x000d__x000a_select_x000d__x000a_   _x000d__x000a__x0009_--DORig.Id_DORig_x0009__x0009__x0009__x0009_, _x000d__x000a_    _x000d__x000a_    x_ARAttributo.Descrizione as Stagione,_x000d__x000a_    ARAlias.Alias       as CodiceFornitore ,_x000d__x000a_    armarca.descrizione as Marca,_x000d__x000a_    ARGruppo1.descrizione as Famiglia,_x000d__x000a_    ARGruppo2.descrizione as Gruppo,_x000d__x000a_    ARGruppo3.descrizione as Sottogruppo,  _x000d__x000a__x0009_DORig.Cd_AR_x0009__x0009__x0009__x0009__x0009__x0009_, _x000d__x000a__x0009_DORig.Descrizione_x0009__x0009__x0009__x0009_, _x000d__x000a__x0009_G1.Descrizione  _x0009_as Taglia _x0009_, _x000d__x000a__x0009_G2.Descrizione _x0009__x0009_as Colore_x0009_, _x000d__x000a__x0009_--DORig.Qta_x0009__x0009_  _x0009_as QtaDoRig_x0009_, _x000d__x000a_    X_ARVRAlias.Alias AS Barcode    ,_x000d__x000a_    DoTes.Cd_Do_x0009__x0009__x0009__x0009__x0009__x0009_,_x000d__x000a__x0009_DoTes.NumeroDoc_x0009__x0009__x0009__x0009__x0009_,_x000d__x000a__x0009_DoTes.DataDoc_x0009__x0009__x0009__x0009__x0009_,_x000d__x000a__x0009_DoTes.Cd_CF_x0009__x0009__x0009__x0009__x0009__x0009_,_x000d__x000a__x0009_--CF.Descrizione _x0009__x0009_as RagSoc_x0009_,_x000d__x000a_    --DoRig.DataConsegna_x0009__x0009__x0009__x0009_, _x000d__x000a_    VR.Qta_x0009__x0009__x0009__x0009__x0009__x0009__x0009_,_x000d__x000a_    VR.QtaRes,_x000d__x000a_    noteriga as StatoOrdine,_x000d__x000a_    c.Descrizione as composizione,_x000d__x000a__x0009_m.Descrizione as made,_x000d__x000a_    Cd_ARNomenclatura as intra,_x000d__x000a_    Vendita.Prezzo AS PrezzoVendita,_x000d__x000a_    Outlet.Prezzo AS PrezzoOutlet,_x000d__x000a_    a.prezzo as PrezzoAcquisto,_x000d__x000a_    dorig.scontoriga,_x000d__x000a_    DORig.PrezzoUnitarioScontatoV * DORig.Cambio As PrezzoDocumentoE_x000d__x000a_ _x000d__x000a_from DORig_x000d__x000a__x0009_outer apply dbo.xmtf_DORigVRInfo(DORig.x_VRData) VR_x000d__x000a_    left join DoTes      _x0009__x0009_on DOTes.Id_DOTes = DORig.Id_DOTes_x000d__x000a_    left join CF         _x0009__x0009_on DOTes.Cd_CF    = CF.Cd_CF_x000d__x000a_    left join AR         _x0009__x0009_on DORig.Cd_AR    = AR.Cd_AR_x000d__x000a_    left   join ARGruppo1_x0009__x0009__x0009_ON ar.Cd_ARGruppo1_x0009__x0009_   = ARGruppo1.Cd_ARGruppo1 _x000d__x000a_    left   join ARGruppo2_x0009__x0009__x0009_ON ar.Cd_ARGruppo2_x0009__x0009_   = ARGruppo2.Cd_ARGruppo2 and ARGruppo2.Cd_ARGruppo1=ar.Cd_ARGruppo1 _x000d__x000a_    left   join ARGruppo3_x0009__x0009__x0009_ON ar.Cd_ARGruppo3_x0009__x0009_   = ARGruppo3.Cd_ARGruppo3 and ARGruppo3.Cd_ARGruppo2=ar.Cd_ARGruppo2 and      ARGruppo3.Cd_ARGruppo1=ar.Cd_ARGruppo1_x000d__x000a_    left join ARMarca_x0009__x0009__x0009_on ar.Cd_ARMarca_x0009__x0009_   = ARMarca.Cd_ARMarca _x000d__x000a_    Left Join x_ArAttributo    on AR.x_Ud_ARAttributo1    = x_ArAttributo.Ud_x_ARAttributo And x_ARAttributo.Tipo = 1_x000d__x000a_    left join x_ARAttributo C on ar.x_Ud_ARAttributo4=C.Ud_x_ARAttributo and C.Tipo=4_x000d__x000a_    left join x_ARAttributo M on ar.x_Ud_ARAttributo5=M.Ud_x_ARAttributo and M.Tipo=5_x000d__x000a_    left join ARalias        _x0009_on ar.Cd_AR    = ARalias .Cd_AR and aralias.riga=1 _x000d__x000a_   _x0009_left join x_VRVRGruppo  G1  on G1.Ud_VR _x0009_  = isnull(VR.Ud_VR1, 0x) and G1.Ud_VRGruppo = isnull(AR.x_Ud_VRGruppo1, 0x)_x000d__x000a__x0009_left join x_VRVRGruppo  G2  on G2.Ud_VR _x0009_  = isnull(VR.Ud_VR2, 0x) and G2.Ud_VRGruppo = isnull(AR.x_Ud_VRGruppo2, 0x)_x000d__x000a_    join X_ARVRAlias on Ar.Cd_AR=X_Arvralias.cd_Ar and x_arvralias.Gruppo=''BARCODE'' and x_arvralias.Ud_VR1=g1.Ud_VR and x_arvralias.Ud_VR2=G2.Ud_VR_x000d__x000a_    LEFT JOIN LSArticolo Vendita On Vendita.Cd_AR = DORig.Cd_AR and Vendita.Id_LSRevisione = dbo.afn_GetLSRevisione(''VENDITA'', GetDate())_x000d__x000a__x0009_LEFT JOIN LSArticolo Outlet on Outlet.Cd_AR = DORig.Cd_AR and Outlet.Id_LSRevisione = dbo.afn_GetLSRevisione(''OUTLET'', GetDate())_x000d__x000a_    LEFT JOIN LSArticolo A on A.Cd_AR = DORig.Cd_AR and a.Id_LSRevisione = dbo.afn_GetLSRevisione(''ACQUISTO'', GetDate())_x000d__x000a_WHERE  (DOTes.Cd_DO LIKE ''OSC%'') And (DOTes.DataDoc &gt;= ''20231130'') And ((DOTes.Cd_CF In (''C000790'',''C000709''))) and DORig.Qta &gt; 0_x000d__x000a_ORDER BY_x000d__x000a_    DORig.DataConsegna_x0009_,_x000d__x000a_    DOTes.Cd_Do_x0009__x0009__x0009_,_x000d__x000a_    DOTes.NumeroDoc_x0009__x0009_, _x000d__x000a_    DOTes.DataDoc_x0009__x0009_,_x000d__x000a_    DORig.Cd_AR_x0009__x0009__x0009_,_x000d__x000a_    G1.Riga_x0009__x0009__x0009__x0009_, _x000d__x000a_    G2.Riga_x000d__x000a_   _x000d__x000a__x000d__x000a__x000d__x000a_'"/>
  </connection>
</connections>
</file>

<file path=xl/sharedStrings.xml><?xml version="1.0" encoding="utf-8"?>
<sst xmlns="http://schemas.openxmlformats.org/spreadsheetml/2006/main" count="75" uniqueCount="51">
  <si>
    <t>CodiceFornitore</t>
  </si>
  <si>
    <t>Marca</t>
  </si>
  <si>
    <t>Famiglia</t>
  </si>
  <si>
    <t>Gruppo</t>
  </si>
  <si>
    <t>Sottogruppo</t>
  </si>
  <si>
    <t>Cd_AR</t>
  </si>
  <si>
    <t>Descrizione</t>
  </si>
  <si>
    <t>Taglia</t>
  </si>
  <si>
    <t>Colore</t>
  </si>
  <si>
    <t>Barcode</t>
  </si>
  <si>
    <t>Cd_Do</t>
  </si>
  <si>
    <t>NumeroDoc</t>
  </si>
  <si>
    <t>DataDoc</t>
  </si>
  <si>
    <t>Cd_CF</t>
  </si>
  <si>
    <t>StatoOrdine</t>
  </si>
  <si>
    <t>composizione</t>
  </si>
  <si>
    <t>made</t>
  </si>
  <si>
    <t>intra</t>
  </si>
  <si>
    <t>PRODUZIONE LIU JO UOMO</t>
  </si>
  <si>
    <t>OSC</t>
  </si>
  <si>
    <t>LIU JO</t>
  </si>
  <si>
    <t>98% CO 2% EA</t>
  </si>
  <si>
    <t>MADE IN PAKISTAN</t>
  </si>
  <si>
    <t>DENIM</t>
  </si>
  <si>
    <t>304-DENIM</t>
  </si>
  <si>
    <t>62034231</t>
  </si>
  <si>
    <t>DARK BLUE W02</t>
  </si>
  <si>
    <t>MEDIUM W03</t>
  </si>
  <si>
    <t>C000790</t>
  </si>
  <si>
    <t>M122B304FRANKREADYDK</t>
  </si>
  <si>
    <t>484087</t>
  </si>
  <si>
    <t>DENIM SLIM STRETCH FRANKREADYDK</t>
  </si>
  <si>
    <t>8390480553762</t>
  </si>
  <si>
    <t xml:space="preserve">   282    </t>
  </si>
  <si>
    <t>M122B304FRANKREADYLT</t>
  </si>
  <si>
    <t>484088</t>
  </si>
  <si>
    <t>DENIM SLIM STRETCH FRANKREADYLT</t>
  </si>
  <si>
    <t>LIGHT W04</t>
  </si>
  <si>
    <t>8390480553885</t>
  </si>
  <si>
    <t>M122B304FRANKREADYMD</t>
  </si>
  <si>
    <t>484089</t>
  </si>
  <si>
    <t>DENIM SLIM STRETCH FRANKREADYMD</t>
  </si>
  <si>
    <t>8390480554004</t>
  </si>
  <si>
    <t>Foto</t>
  </si>
  <si>
    <t>B. WEAR</t>
  </si>
  <si>
    <t>ordine Monique 02 denim  LJU - lotto 1</t>
  </si>
  <si>
    <t>lotto</t>
  </si>
  <si>
    <t>TTL RRP</t>
  </si>
  <si>
    <t>RRP</t>
  </si>
  <si>
    <t>WHS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</si>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</sst>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2" fontId="0" fillId="0" borderId="1" xfId="0" applyNumberFormat="1" applyFont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59764</xdr:colOff>
      <xdr:row>5</xdr:row>
      <xdr:rowOff>224118</xdr:rowOff>
    </xdr:from>
    <xdr:to>
      <xdr:col>0</xdr:col>
      <xdr:colOff>1142065</xdr:colOff>
      <xdr:row>5</xdr:row>
      <xdr:rowOff>1729470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5458316-03D2-5542-A4B9-5A201DE37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64" y="5244353"/>
          <a:ext cx="1225176" cy="1505352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4</xdr:row>
      <xdr:rowOff>164353</xdr:rowOff>
    </xdr:from>
    <xdr:to>
      <xdr:col>0</xdr:col>
      <xdr:colOff>1141766</xdr:colOff>
      <xdr:row>4</xdr:row>
      <xdr:rowOff>1899663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4175101-5555-0949-BCA7-58458FC94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23" y="3137647"/>
          <a:ext cx="1255058" cy="1735310"/>
        </a:xfrm>
        <a:prstGeom prst="rect">
          <a:avLst/>
        </a:prstGeom>
      </xdr:spPr>
    </xdr:pic>
    <xdr:clientData/>
  </xdr:twoCellAnchor>
  <xdr:twoCellAnchor editAs="oneCell">
    <xdr:from>
      <xdr:col>0</xdr:col>
      <xdr:colOff>104587</xdr:colOff>
      <xdr:row>3</xdr:row>
      <xdr:rowOff>44824</xdr:rowOff>
    </xdr:from>
    <xdr:to>
      <xdr:col>1</xdr:col>
      <xdr:colOff>1157</xdr:colOff>
      <xdr:row>3</xdr:row>
      <xdr:rowOff>2004634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FB2D5C82-CFA3-B544-8816-B3B170B17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587" y="971177"/>
          <a:ext cx="1075765" cy="195981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rcaEvolution QueryTable" connectionId="1" autoFormatId="0" applyNumberFormats="0" applyBorderFormats="0" applyFontFormats="1" applyPatternFormats="1" applyAlignmentFormats="0" applyWidthHeightFormats="0">
  <queryTableRefresh nextId="46">
    <queryTableFields count="34">
      <queryTableField id="2" name="CodiceFornitore"/>
      <queryTableField id="3" name="Marca"/>
      <queryTableField id="4" name="Famiglia"/>
      <queryTableField id="5" name="Gruppo"/>
      <queryTableField id="6" name="Sottogruppo"/>
      <queryTableField id="7" name="Cd_AR"/>
      <queryTableField id="8" name="Descrizione"/>
      <queryTableField id="37" dataBound="0" fillFormulas="1"/>
      <queryTableField id="42" dataBound="0" fillFormulas="1"/>
      <queryTableField id="41" dataBound="0" fillFormulas="1"/>
      <queryTableField id="40" dataBound="0" fillFormulas="1"/>
      <queryTableField id="39" dataBound="0" fillFormulas="1"/>
      <queryTableField id="38" dataBound="0" fillFormulas="1"/>
      <queryTableField id="36" dataBound="0" fillFormulas="1"/>
      <queryTableField id="35" dataBound="0" fillFormulas="1"/>
      <queryTableField id="34" dataBound="0" fillFormulas="1"/>
      <queryTableField id="33" dataBound="0" fillFormulas="1"/>
      <queryTableField id="32" dataBound="0" fillFormulas="1"/>
      <queryTableField id="10" name="Colore"/>
      <queryTableField id="11" name="Barcode"/>
      <queryTableField id="12" name="Cd_Do"/>
      <queryTableField id="13" name="NumeroDoc"/>
      <queryTableField id="14" name="DataDoc"/>
      <queryTableField id="15" name="Cd_CF"/>
      <queryTableField id="31" dataBound="0" fillFormulas="1"/>
      <queryTableField id="18" name="StatoOrdine"/>
      <queryTableField id="19" name="composizione"/>
      <queryTableField id="44" dataBound="0" fillFormulas="1"/>
      <queryTableField id="20" name="made"/>
      <queryTableField id="21" name="intra"/>
      <queryTableField id="16" name="Qta"/>
      <queryTableField id="22" name="PrezzoVendita"/>
      <queryTableField id="43" dataBound="0" fillFormulas="1"/>
      <queryTableField id="23" name="PrezzoOutlet"/>
    </queryTableFields>
    <queryTableDeletedFields count="6">
      <deletedField name="Stagione"/>
      <deletedField name="PrezzoAcquisto"/>
      <deletedField name="scontoriga"/>
      <deletedField name="PrezzoDocumentoE"/>
      <deletedField name="Taglia"/>
      <deletedField name="QtaRes"/>
    </queryTableDeletedFields>
  </queryTableRefresh>
</query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abSelected="1" zoomScale="85" zoomScaleNormal="85" workbookViewId="0">
      <selection activeCell="AN6" sqref="AN6"/>
    </sheetView>
  </sheetViews>
  <sheetFormatPr defaultColWidth="8.7109375" defaultRowHeight="37.15" customHeight="1" x14ac:dyDescent="0.25"/>
  <cols>
    <col min="1" max="1" width="17.140625" style="11" customWidth="1"/>
    <col min="2" max="2" width="25" style="11" bestFit="1" customWidth="1"/>
    <col min="3" max="3" width="11.7109375" style="11" customWidth="1"/>
    <col min="4" max="4" width="25.140625" style="11" bestFit="1" customWidth="1"/>
    <col min="5" max="5" width="12.42578125" style="11" bestFit="1" customWidth="1"/>
    <col min="6" max="6" width="15.28515625" style="11" customWidth="1"/>
    <col min="7" max="7" width="9.28515625" style="11" customWidth="1"/>
    <col min="8" max="8" width="39.42578125" style="11" customWidth="1"/>
    <col min="9" max="12" width="8.140625" style="17" customWidth="1"/>
    <col min="13" max="14" width="8.42578125" style="17" customWidth="1"/>
    <col min="15" max="18" width="10.7109375" style="17" customWidth="1"/>
    <col min="19" max="19" width="11.7109375" style="17" customWidth="1"/>
    <col min="20" max="20" width="22.7109375" style="11" bestFit="1" customWidth="1"/>
    <col min="21" max="21" width="14.140625" style="11" bestFit="1" customWidth="1"/>
    <col min="22" max="22" width="6.7109375" style="11" bestFit="1" customWidth="1"/>
    <col min="23" max="23" width="11.42578125" style="11" bestFit="1" customWidth="1"/>
    <col min="24" max="24" width="18.5703125" style="11" bestFit="1" customWidth="1"/>
    <col min="25" max="25" width="8.140625" style="11" bestFit="1" customWidth="1"/>
    <col min="26" max="26" width="12" style="11" customWidth="1"/>
    <col min="27" max="27" width="11.7109375" style="11" bestFit="1" customWidth="1"/>
    <col min="28" max="28" width="21.140625" style="11" customWidth="1"/>
    <col min="29" max="29" width="20" style="11" customWidth="1"/>
    <col min="30" max="30" width="18.42578125" style="11" customWidth="1"/>
    <col min="31" max="31" width="11.140625" style="11" customWidth="1"/>
    <col min="32" max="32" width="10.7109375" style="17" customWidth="1"/>
    <col min="33" max="33" width="14.140625" style="19" bestFit="1" customWidth="1"/>
    <col min="34" max="34" width="18.28515625" style="19" customWidth="1"/>
    <col min="35" max="35" width="13.85546875" style="19" bestFit="1" customWidth="1"/>
    <col min="36" max="16384" width="8.7109375" style="11"/>
  </cols>
  <sheetData>
    <row r="1" spans="1:35" s="1" customFormat="1" ht="24.75" customHeight="1" x14ac:dyDescent="0.25">
      <c r="I1" s="2"/>
      <c r="J1" s="2"/>
      <c r="K1" s="2"/>
      <c r="L1" s="2"/>
      <c r="M1" s="2"/>
      <c r="N1" s="2"/>
      <c r="O1" s="2"/>
      <c r="P1" s="2"/>
      <c r="Q1" s="2"/>
      <c r="R1" s="2"/>
      <c r="S1" s="2"/>
      <c r="AF1" s="3">
        <f>SUM(AF4:AF6)</f>
        <v>543</v>
      </c>
      <c r="AG1" s="4">
        <f>AH1/AF1</f>
        <v>109</v>
      </c>
      <c r="AH1" s="4">
        <f>SUM(AH4:AH6)</f>
        <v>59187</v>
      </c>
      <c r="AI1" s="4"/>
    </row>
    <row r="2" spans="1:35" s="7" customFormat="1" ht="21.75" customHeight="1" x14ac:dyDescent="0.25">
      <c r="A2" s="5" t="s">
        <v>43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20" t="s">
        <v>7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5" t="s">
        <v>8</v>
      </c>
      <c r="U2" s="5" t="s">
        <v>9</v>
      </c>
      <c r="V2" s="5" t="s">
        <v>10</v>
      </c>
      <c r="W2" s="5" t="s">
        <v>11</v>
      </c>
      <c r="X2" s="5" t="s">
        <v>12</v>
      </c>
      <c r="Y2" s="5" t="s">
        <v>13</v>
      </c>
      <c r="Z2" s="5"/>
      <c r="AA2" s="5" t="s">
        <v>14</v>
      </c>
      <c r="AB2" s="5" t="s">
        <v>15</v>
      </c>
      <c r="AC2" s="5" t="s">
        <v>46</v>
      </c>
      <c r="AD2" s="5" t="s">
        <v>16</v>
      </c>
      <c r="AE2" s="5" t="s">
        <v>17</v>
      </c>
      <c r="AF2" s="5" t="s">
        <v>50</v>
      </c>
      <c r="AG2" s="6" t="s">
        <v>48</v>
      </c>
      <c r="AH2" s="6" t="s">
        <v>47</v>
      </c>
      <c r="AI2" s="6" t="s">
        <v>49</v>
      </c>
    </row>
    <row r="3" spans="1:35" ht="12.75" customHeight="1" x14ac:dyDescent="0.25">
      <c r="A3" s="8"/>
      <c r="B3" s="8"/>
      <c r="C3" s="8"/>
      <c r="D3" s="8"/>
      <c r="E3" s="8"/>
      <c r="F3" s="8"/>
      <c r="G3" s="8"/>
      <c r="H3" s="8"/>
      <c r="I3" s="9">
        <v>28</v>
      </c>
      <c r="J3" s="9">
        <v>29</v>
      </c>
      <c r="K3" s="9">
        <v>30</v>
      </c>
      <c r="L3" s="9">
        <v>31</v>
      </c>
      <c r="M3" s="9">
        <v>32</v>
      </c>
      <c r="N3" s="9">
        <v>33</v>
      </c>
      <c r="O3" s="9">
        <v>34</v>
      </c>
      <c r="P3" s="9">
        <v>35</v>
      </c>
      <c r="Q3" s="9">
        <v>36</v>
      </c>
      <c r="R3" s="9">
        <v>38</v>
      </c>
      <c r="S3" s="9">
        <v>40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/>
      <c r="AG3" s="10"/>
      <c r="AH3" s="10"/>
      <c r="AI3" s="10"/>
    </row>
    <row r="4" spans="1:35" ht="160.9" customHeight="1" x14ac:dyDescent="0.25">
      <c r="A4" s="12"/>
      <c r="B4" s="12" t="s">
        <v>29</v>
      </c>
      <c r="C4" s="12" t="s">
        <v>20</v>
      </c>
      <c r="D4" s="12" t="s">
        <v>18</v>
      </c>
      <c r="E4" s="12" t="s">
        <v>23</v>
      </c>
      <c r="F4" s="12" t="s">
        <v>24</v>
      </c>
      <c r="G4" s="12" t="s">
        <v>30</v>
      </c>
      <c r="H4" s="12" t="s">
        <v>31</v>
      </c>
      <c r="I4" s="13">
        <v>1</v>
      </c>
      <c r="J4" s="13">
        <v>6</v>
      </c>
      <c r="K4" s="13">
        <v>8</v>
      </c>
      <c r="L4" s="13">
        <v>8</v>
      </c>
      <c r="M4" s="13">
        <v>22</v>
      </c>
      <c r="N4" s="13">
        <v>24</v>
      </c>
      <c r="O4" s="13">
        <v>47</v>
      </c>
      <c r="P4" s="13">
        <v>23</v>
      </c>
      <c r="Q4" s="13">
        <v>47</v>
      </c>
      <c r="R4" s="13">
        <v>22</v>
      </c>
      <c r="S4" s="13">
        <v>10</v>
      </c>
      <c r="T4" s="12" t="s">
        <v>26</v>
      </c>
      <c r="U4" s="12" t="s">
        <v>32</v>
      </c>
      <c r="V4" s="12" t="s">
        <v>19</v>
      </c>
      <c r="W4" s="12" t="s">
        <v>33</v>
      </c>
      <c r="X4" s="14">
        <v>45260</v>
      </c>
      <c r="Y4" s="12" t="s">
        <v>28</v>
      </c>
      <c r="Z4" s="12" t="s">
        <v>44</v>
      </c>
      <c r="AA4" s="12"/>
      <c r="AB4" s="12" t="s">
        <v>21</v>
      </c>
      <c r="AC4" s="12" t="s">
        <v>45</v>
      </c>
      <c r="AD4" s="12" t="s">
        <v>22</v>
      </c>
      <c r="AE4" s="12" t="s">
        <v>25</v>
      </c>
      <c r="AF4" s="15">
        <f>SUM(I4:S4)</f>
        <v>218</v>
      </c>
      <c r="AG4" s="16">
        <v>109</v>
      </c>
      <c r="AH4" s="16">
        <f>AG4*AF4</f>
        <v>23762</v>
      </c>
      <c r="AI4" s="16">
        <v>69.900000000000006</v>
      </c>
    </row>
    <row r="5" spans="1:35" ht="160.9" customHeight="1" x14ac:dyDescent="0.25">
      <c r="A5" s="12"/>
      <c r="B5" s="12" t="s">
        <v>34</v>
      </c>
      <c r="C5" s="12" t="s">
        <v>20</v>
      </c>
      <c r="D5" s="12" t="s">
        <v>18</v>
      </c>
      <c r="E5" s="12" t="s">
        <v>23</v>
      </c>
      <c r="F5" s="12" t="s">
        <v>24</v>
      </c>
      <c r="G5" s="12" t="s">
        <v>35</v>
      </c>
      <c r="H5" s="12" t="s">
        <v>36</v>
      </c>
      <c r="I5" s="13">
        <v>2</v>
      </c>
      <c r="J5" s="13">
        <v>2</v>
      </c>
      <c r="K5" s="13">
        <v>4</v>
      </c>
      <c r="L5" s="13">
        <v>5</v>
      </c>
      <c r="M5" s="13">
        <v>11</v>
      </c>
      <c r="N5" s="13">
        <v>11</v>
      </c>
      <c r="O5" s="13">
        <v>20</v>
      </c>
      <c r="P5" s="13">
        <v>11</v>
      </c>
      <c r="Q5" s="13">
        <v>20</v>
      </c>
      <c r="R5" s="13">
        <v>10</v>
      </c>
      <c r="S5" s="13">
        <v>4</v>
      </c>
      <c r="T5" s="12" t="s">
        <v>37</v>
      </c>
      <c r="U5" s="12" t="s">
        <v>38</v>
      </c>
      <c r="V5" s="12" t="s">
        <v>19</v>
      </c>
      <c r="W5" s="12" t="s">
        <v>33</v>
      </c>
      <c r="X5" s="14">
        <v>45260</v>
      </c>
      <c r="Y5" s="12" t="s">
        <v>28</v>
      </c>
      <c r="Z5" s="12" t="s">
        <v>44</v>
      </c>
      <c r="AA5" s="12"/>
      <c r="AB5" s="12" t="s">
        <v>21</v>
      </c>
      <c r="AC5" s="12" t="s">
        <v>45</v>
      </c>
      <c r="AD5" s="12" t="s">
        <v>22</v>
      </c>
      <c r="AE5" s="12" t="s">
        <v>25</v>
      </c>
      <c r="AF5" s="15">
        <f>SUM(I5:S5)</f>
        <v>100</v>
      </c>
      <c r="AG5" s="16">
        <v>109</v>
      </c>
      <c r="AH5" s="16">
        <f>AG5*AF5</f>
        <v>10900</v>
      </c>
      <c r="AI5" s="16">
        <v>69.900000000000006</v>
      </c>
    </row>
    <row r="6" spans="1:35" ht="160.9" customHeight="1" x14ac:dyDescent="0.25">
      <c r="A6" s="12"/>
      <c r="B6" s="12" t="s">
        <v>39</v>
      </c>
      <c r="C6" s="12" t="s">
        <v>20</v>
      </c>
      <c r="D6" s="12" t="s">
        <v>18</v>
      </c>
      <c r="E6" s="12" t="s">
        <v>23</v>
      </c>
      <c r="F6" s="12" t="s">
        <v>24</v>
      </c>
      <c r="G6" s="12" t="s">
        <v>40</v>
      </c>
      <c r="H6" s="12" t="s">
        <v>41</v>
      </c>
      <c r="I6" s="13">
        <v>3</v>
      </c>
      <c r="J6" s="13">
        <v>8</v>
      </c>
      <c r="K6" s="13">
        <v>9</v>
      </c>
      <c r="L6" s="13">
        <v>10</v>
      </c>
      <c r="M6" s="13">
        <v>26</v>
      </c>
      <c r="N6" s="13">
        <v>26</v>
      </c>
      <c r="O6" s="13">
        <v>38</v>
      </c>
      <c r="P6" s="13">
        <v>29</v>
      </c>
      <c r="Q6" s="13">
        <v>38</v>
      </c>
      <c r="R6" s="13">
        <v>29</v>
      </c>
      <c r="S6" s="13">
        <v>9</v>
      </c>
      <c r="T6" s="12" t="s">
        <v>27</v>
      </c>
      <c r="U6" s="12" t="s">
        <v>42</v>
      </c>
      <c r="V6" s="12" t="s">
        <v>19</v>
      </c>
      <c r="W6" s="12" t="s">
        <v>33</v>
      </c>
      <c r="X6" s="14">
        <v>45260</v>
      </c>
      <c r="Y6" s="12" t="s">
        <v>28</v>
      </c>
      <c r="Z6" s="12" t="s">
        <v>44</v>
      </c>
      <c r="AA6" s="12"/>
      <c r="AB6" s="12" t="s">
        <v>21</v>
      </c>
      <c r="AC6" s="12" t="s">
        <v>45</v>
      </c>
      <c r="AD6" s="12" t="s">
        <v>22</v>
      </c>
      <c r="AE6" s="12" t="s">
        <v>25</v>
      </c>
      <c r="AF6" s="15">
        <f>SUM(I6:S6)</f>
        <v>225</v>
      </c>
      <c r="AG6" s="16">
        <v>109</v>
      </c>
      <c r="AH6" s="16">
        <f>AG6*AF6</f>
        <v>24525</v>
      </c>
      <c r="AI6" s="16">
        <v>99.9</v>
      </c>
    </row>
    <row r="7" spans="1:35" ht="37.15" customHeight="1" x14ac:dyDescent="0.25">
      <c r="Z7" s="18"/>
      <c r="AA7" s="1"/>
      <c r="AF7" s="2"/>
    </row>
  </sheetData>
  <mergeCells count="1">
    <mergeCell ref="I2:S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OFFER!ArcaEvolution_QueryTable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2023-12-12T14:46:15Z</dcterms:created>
  <dcterms:modified xsi:type="dcterms:W3CDTF">2024-09-18T08:40:01Z</dcterms:modified>
</cp:coreProperties>
</file>